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Разходи" sheetId="1" r:id="rId1"/>
    <sheet name="Sheet3" sheetId="3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G29" i="1"/>
  <c r="I29" s="1"/>
  <c r="I27"/>
  <c r="I26"/>
  <c r="I24"/>
  <c r="I17"/>
  <c r="I16"/>
  <c r="I13"/>
  <c r="G22" l="1"/>
  <c r="I22" s="1"/>
  <c r="G10"/>
  <c r="I10" s="1"/>
  <c r="G18"/>
  <c r="I18" s="1"/>
  <c r="G20" l="1"/>
  <c r="I20" s="1"/>
  <c r="H25" l="1"/>
  <c r="H20"/>
  <c r="G8" l="1"/>
  <c r="I8" s="1"/>
  <c r="H10" l="1"/>
  <c r="H27"/>
  <c r="H18"/>
  <c r="G11"/>
  <c r="I11" s="1"/>
  <c r="H13" l="1"/>
  <c r="G28" l="1"/>
  <c r="I28" s="1"/>
  <c r="E6"/>
  <c r="H28" l="1"/>
  <c r="D6" l="1"/>
  <c r="G30" l="1"/>
  <c r="I30" s="1"/>
  <c r="G9" l="1"/>
  <c r="I9" s="1"/>
  <c r="G21"/>
  <c r="I21" s="1"/>
  <c r="G14"/>
  <c r="I14" s="1"/>
  <c r="H16"/>
  <c r="H24"/>
  <c r="G12"/>
  <c r="I12" s="1"/>
  <c r="H26"/>
  <c r="H17"/>
  <c r="H11"/>
  <c r="G23"/>
  <c r="I23" s="1"/>
  <c r="G15"/>
  <c r="I15" s="1"/>
  <c r="H30"/>
  <c r="H8"/>
  <c r="G19"/>
  <c r="I19" s="1"/>
  <c r="H19" l="1"/>
  <c r="H29"/>
  <c r="H23"/>
  <c r="H15"/>
  <c r="H22"/>
  <c r="H9"/>
  <c r="H14"/>
  <c r="H12"/>
  <c r="H21"/>
  <c r="G7" l="1"/>
  <c r="I7" s="1"/>
  <c r="F6"/>
  <c r="H7" l="1"/>
  <c r="H6" s="1"/>
  <c r="G6"/>
  <c r="I6" s="1"/>
</calcChain>
</file>

<file path=xl/sharedStrings.xml><?xml version="1.0" encoding="utf-8"?>
<sst xmlns="http://schemas.openxmlformats.org/spreadsheetml/2006/main" count="101" uniqueCount="77">
  <si>
    <t>Разходи, пряко свързани с регулираните дейности по ЗЕ</t>
  </si>
  <si>
    <t>5.1.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</si>
  <si>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</si>
  <si>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</si>
  <si>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</si>
  <si>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</si>
  <si>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</si>
  <si>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</si>
  <si>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</si>
  <si>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</si>
  <si>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</si>
  <si>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</si>
  <si>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</si>
  <si>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</si>
  <si>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</si>
  <si>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</si>
  <si>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</si>
  <si>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</si>
  <si>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</si>
  <si>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</si>
  <si>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</si>
  <si>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</si>
  <si>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</si>
  <si>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</si>
  <si>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</si>
  <si>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</si>
  <si>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</si>
  <si>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</si>
  <si>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</si>
  <si>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</si>
  <si>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</si>
  <si>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</si>
  <si>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</si>
  <si>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</si>
  <si>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</si>
  <si>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</si>
  <si>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</si>
  <si>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</si>
  <si>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5.21.</t>
  </si>
  <si>
    <t>Изпитания на съоръженията</t>
  </si>
  <si>
    <t>5.22.</t>
  </si>
  <si>
    <t>Разходи за лицензионни такси</t>
  </si>
  <si>
    <t>5.23.</t>
  </si>
  <si>
    <t>5.24.</t>
  </si>
  <si>
    <t>№</t>
  </si>
  <si>
    <t>НАИМЕНОВАНИЕ НА РАЗХОДА</t>
  </si>
  <si>
    <t>МЯРКА</t>
  </si>
  <si>
    <t>хил. лв</t>
  </si>
  <si>
    <t>по т.5.2</t>
  </si>
  <si>
    <t>по т.5.5</t>
  </si>
  <si>
    <t>Др. разходи по норм актове</t>
  </si>
  <si>
    <t>Охрана на труда и екология</t>
  </si>
  <si>
    <t>Прогноза 07.2014-06.2015</t>
  </si>
  <si>
    <t>Факт      2013</t>
  </si>
  <si>
    <t>% на измен. к.7/к.6</t>
  </si>
  <si>
    <t>Такса  събрано инкасо</t>
  </si>
  <si>
    <t>Такса   дялово разпределение</t>
  </si>
  <si>
    <t xml:space="preserve">Обосновка на разходите,пряко свързани с дейността по лицензията </t>
  </si>
  <si>
    <t>Отклонение в абс.размер</t>
  </si>
  <si>
    <t>Ръководител ФИД:</t>
  </si>
  <si>
    <t>Изп.Директор:</t>
  </si>
  <si>
    <t xml:space="preserve">                                     (П.Петрова)</t>
  </si>
  <si>
    <t>Горива за автотранспорт и булдозери</t>
  </si>
  <si>
    <t>Факт      2014</t>
  </si>
  <si>
    <t>Прогноза 07.2015-06.2016</t>
  </si>
  <si>
    <t>по т.5.7</t>
  </si>
  <si>
    <t>Завишението е от сключен договор за услуга по отпечатване и разпространение на сметко-фактури на абонатите на Дружеството на централно отопление(практика до 2012 г.)</t>
  </si>
  <si>
    <t>За периода 07.2015-06.2016 г.  увеличение  сме предвидили по следните разходи:</t>
  </si>
  <si>
    <t>по т.5.10</t>
  </si>
  <si>
    <t>(С.Желев)</t>
  </si>
  <si>
    <t>Изготвил:</t>
  </si>
  <si>
    <t xml:space="preserve">                    (С.Боярова)</t>
  </si>
  <si>
    <t>Завишението е с размера на полагащото се зимно раб.облекло,което за голяма част от персонала се полага през година.</t>
  </si>
  <si>
    <t>Завишението на разхода е от сключена застраховка "за непредвидени нетърговски загуби",по договор от м.Декември 2014 г.( 4 067,86 лв месечна сума на застраховката)</t>
  </si>
  <si>
    <t>Завишението е от необходимостта за ползване на специализирана техника след ремонт по топлопреносните мрежи</t>
  </si>
  <si>
    <t>по т.5.21</t>
  </si>
  <si>
    <t>Завишението е на база изчисленията по Справката за определяне на годишната лицензионна такса(за  предходната год.36,942 хлв,за 2015-39,588 хлв) при запазване размера на другите лицензионни такси (към КРС,за лиценз на изпитвателната лаборатория за горива и масла).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</si>
</sst>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\ _л_в"/>
    <numFmt numFmtId="167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3" fillId="0" borderId="0" xfId="0" applyFont="1"/>
    <xf numFmtId="0" fontId="4" fillId="2" borderId="7" xfId="0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quotePrefix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/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/>
    <xf numFmtId="165" fontId="6" fillId="0" borderId="6" xfId="0" applyNumberFormat="1" applyFont="1" applyBorder="1"/>
    <xf numFmtId="165" fontId="6" fillId="0" borderId="2" xfId="0" applyNumberFormat="1" applyFont="1" applyBorder="1"/>
    <xf numFmtId="166" fontId="3" fillId="0" borderId="10" xfId="0" applyNumberFormat="1" applyFont="1" applyBorder="1" applyAlignment="1">
      <alignment horizontal="right" wrapText="1"/>
    </xf>
    <xf numFmtId="164" fontId="7" fillId="0" borderId="6" xfId="0" applyNumberFormat="1" applyFont="1" applyBorder="1"/>
    <xf numFmtId="165" fontId="7" fillId="0" borderId="2" xfId="0" applyNumberFormat="1" applyFont="1" applyBorder="1"/>
    <xf numFmtId="0" fontId="0" fillId="0" borderId="0" xfId="0" applyAlignment="1"/>
    <xf numFmtId="0" fontId="3" fillId="0" borderId="0" xfId="0" applyFont="1" applyAlignment="1">
      <alignment horizontal="center"/>
    </xf>
    <xf numFmtId="165" fontId="6" fillId="0" borderId="17" xfId="0" applyNumberFormat="1" applyFont="1" applyBorder="1"/>
    <xf numFmtId="164" fontId="7" fillId="0" borderId="18" xfId="0" applyNumberFormat="1" applyFont="1" applyBorder="1"/>
    <xf numFmtId="0" fontId="5" fillId="0" borderId="14" xfId="0" applyFont="1" applyBorder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20" xfId="0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20" xfId="0" applyFont="1" applyFill="1" applyBorder="1" applyAlignment="1" applyProtection="1">
      <alignment horizontal="left" vertical="center" wrapText="1"/>
      <protection hidden="1"/>
    </xf>
    <xf numFmtId="0" fontId="4" fillId="0" borderId="20" xfId="0" applyFont="1" applyFill="1" applyBorder="1" applyAlignment="1" applyProtection="1">
      <alignment horizontal="left" vertical="center"/>
      <protection hidden="1"/>
    </xf>
    <xf numFmtId="0" fontId="4" fillId="0" borderId="21" xfId="0" applyFont="1" applyFill="1" applyBorder="1" applyAlignment="1" applyProtection="1">
      <alignment horizontal="left" vertical="center"/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164" fontId="0" fillId="0" borderId="0" xfId="0" applyNumberFormat="1"/>
    <xf numFmtId="167" fontId="0" fillId="0" borderId="0" xfId="0" applyNumberFormat="1"/>
    <xf numFmtId="165" fontId="7" fillId="0" borderId="6" xfId="0" applyNumberFormat="1" applyFont="1" applyBorder="1"/>
    <xf numFmtId="0" fontId="16" fillId="0" borderId="0" xfId="0" applyFont="1"/>
    <xf numFmtId="166" fontId="17" fillId="0" borderId="10" xfId="0" applyNumberFormat="1" applyFont="1" applyBorder="1" applyAlignment="1">
      <alignment horizontal="right" wrapText="1"/>
    </xf>
    <xf numFmtId="165" fontId="7" fillId="0" borderId="17" xfId="0" applyNumberFormat="1" applyFont="1" applyBorder="1"/>
    <xf numFmtId="10" fontId="15" fillId="0" borderId="15" xfId="0" applyNumberFormat="1" applyFont="1" applyFill="1" applyBorder="1"/>
    <xf numFmtId="10" fontId="13" fillId="0" borderId="16" xfId="0" applyNumberFormat="1" applyFont="1" applyFill="1" applyBorder="1"/>
    <xf numFmtId="0" fontId="4" fillId="0" borderId="22" xfId="0" applyFont="1" applyFill="1" applyBorder="1" applyAlignment="1" applyProtection="1">
      <alignment horizontal="center" vertical="center"/>
      <protection hidden="1"/>
    </xf>
    <xf numFmtId="165" fontId="6" fillId="0" borderId="23" xfId="0" applyNumberFormat="1" applyFont="1" applyBorder="1"/>
    <xf numFmtId="165" fontId="7" fillId="0" borderId="23" xfId="0" applyNumberFormat="1" applyFont="1" applyBorder="1"/>
    <xf numFmtId="164" fontId="6" fillId="0" borderId="23" xfId="0" applyNumberFormat="1" applyFont="1" applyBorder="1"/>
    <xf numFmtId="10" fontId="13" fillId="0" borderId="24" xfId="0" applyNumberFormat="1" applyFont="1" applyFill="1" applyBorder="1"/>
    <xf numFmtId="10" fontId="13" fillId="0" borderId="19" xfId="0" applyNumberFormat="1" applyFont="1" applyFill="1" applyBorder="1"/>
    <xf numFmtId="0" fontId="10" fillId="0" borderId="11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25" xfId="0" applyFont="1" applyBorder="1" applyAlignment="1">
      <alignment wrapText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Alignment="1"/>
    <xf numFmtId="0" fontId="3" fillId="0" borderId="0" xfId="0" applyFont="1" applyAlignment="1">
      <alignment horizontal="center"/>
    </xf>
  </cellXfs>
  <cellStyles count="5">
    <cellStyle name="Normal" xfId="0" builtinId="0"/>
    <cellStyle name="Normal 406" xfId="3"/>
    <cellStyle name="Normal 490" xfId="4"/>
    <cellStyle name="Normal 517" xfId="2"/>
    <cellStyle name="Normal 95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73;&#1077;&#1089;&#1090;&#1086;&#1081;&#1085;&#1086;&#1089;&#1090;/2015/&#1044;&#1050;&#1045;&#1042;&#1056;/&#1056;&#1072;&#1073;&#1086;&#1090;&#1085;&#1080;%20&#1092;&#1072;&#1081;&#1083;&#1086;&#1074;&#1077;/&#1062;&#1077;&#1085;&#1086;&#1074;&#1080;%20&#1084;&#1086;&#1076;&#1077;&#1083;%20_2015_26_01%20&#1073;%20&#1074;%20&#1055;&#1058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ОИЗ _2013"/>
      <sheetName val="ТИП-ПРЕНОС"/>
      <sheetName val="Коефициенти"/>
      <sheetName val="ИКП"/>
      <sheetName val="ВК§ППК"/>
      <sheetName val="Спецификация 2015"/>
      <sheetName val="Спецификация 2014"/>
    </sheetNames>
    <sheetDataSet>
      <sheetData sheetId="0"/>
      <sheetData sheetId="1">
        <row r="51">
          <cell r="H51">
            <v>290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4"/>
  <sheetViews>
    <sheetView tabSelected="1" workbookViewId="0">
      <selection activeCell="D48" sqref="D48"/>
    </sheetView>
  </sheetViews>
  <sheetFormatPr defaultRowHeight="15" outlineLevelRow="1"/>
  <cols>
    <col min="2" max="2" width="32.5703125" customWidth="1"/>
    <col min="4" max="4" width="10.140625" customWidth="1"/>
    <col min="5" max="5" width="10.140625" style="31" customWidth="1"/>
    <col min="6" max="6" width="10.140625" customWidth="1"/>
    <col min="7" max="8" width="11.5703125" customWidth="1"/>
    <col min="9" max="9" width="11.28515625" style="31" customWidth="1"/>
  </cols>
  <sheetData>
    <row r="2" spans="1:10" ht="15.75" thickBot="1">
      <c r="A2" s="1"/>
      <c r="B2" s="55" t="s">
        <v>57</v>
      </c>
      <c r="C2" s="55"/>
      <c r="D2" s="55"/>
      <c r="E2" s="55"/>
      <c r="F2" s="55"/>
      <c r="G2" s="55"/>
      <c r="H2" s="55"/>
      <c r="I2" s="55"/>
      <c r="J2" s="14"/>
    </row>
    <row r="3" spans="1:10" ht="15.75" customHeight="1" thickTop="1">
      <c r="A3" s="45" t="s">
        <v>44</v>
      </c>
      <c r="B3" s="47" t="s">
        <v>45</v>
      </c>
      <c r="C3" s="47" t="s">
        <v>46</v>
      </c>
      <c r="D3" s="49" t="s">
        <v>53</v>
      </c>
      <c r="E3" s="49" t="s">
        <v>52</v>
      </c>
      <c r="F3" s="49" t="s">
        <v>63</v>
      </c>
      <c r="G3" s="49" t="s">
        <v>64</v>
      </c>
      <c r="H3" s="49" t="s">
        <v>58</v>
      </c>
      <c r="I3" s="49" t="s">
        <v>54</v>
      </c>
    </row>
    <row r="4" spans="1:10" ht="21" customHeight="1">
      <c r="A4" s="46"/>
      <c r="B4" s="48"/>
      <c r="C4" s="48"/>
      <c r="D4" s="50"/>
      <c r="E4" s="50"/>
      <c r="F4" s="50"/>
      <c r="G4" s="50"/>
      <c r="H4" s="50"/>
      <c r="I4" s="50"/>
    </row>
    <row r="5" spans="1:10" ht="15.75" thickBot="1">
      <c r="A5" s="2">
        <v>1</v>
      </c>
      <c r="B5" s="3">
        <v>2</v>
      </c>
      <c r="C5" s="3">
        <v>3</v>
      </c>
      <c r="D5" s="3">
        <v>6</v>
      </c>
      <c r="E5" s="3"/>
      <c r="F5" s="3"/>
      <c r="G5" s="3">
        <v>7</v>
      </c>
      <c r="H5" s="3">
        <v>8</v>
      </c>
      <c r="I5" s="3">
        <v>9</v>
      </c>
    </row>
    <row r="6" spans="1:10" ht="32.25" customHeight="1" thickBot="1">
      <c r="A6" s="4">
        <v>5</v>
      </c>
      <c r="B6" s="17" t="s">
        <v>0</v>
      </c>
      <c r="C6" s="18" t="s">
        <v>47</v>
      </c>
      <c r="D6" s="10">
        <f t="shared" ref="D6:H6" si="0">SUM(D7:D30)</f>
        <v>2714.1885100000004</v>
      </c>
      <c r="E6" s="32">
        <f t="shared" si="0"/>
        <v>3061.8217859659999</v>
      </c>
      <c r="F6" s="10">
        <f t="shared" si="0"/>
        <v>3105.8804599999994</v>
      </c>
      <c r="G6" s="10">
        <f t="shared" si="0"/>
        <v>2889.8776099999995</v>
      </c>
      <c r="H6" s="10">
        <f t="shared" si="0"/>
        <v>-216.00285000000005</v>
      </c>
      <c r="I6" s="34">
        <f>G6/F6-1</f>
        <v>-6.9546414545523128E-2</v>
      </c>
    </row>
    <row r="7" spans="1:10" ht="15" customHeight="1">
      <c r="A7" s="26" t="s">
        <v>1</v>
      </c>
      <c r="B7" s="21" t="s">
        <v>62</v>
      </c>
      <c r="C7" s="36" t="s">
        <v>47</v>
      </c>
      <c r="D7" s="37">
        <v>85.24897</v>
      </c>
      <c r="E7" s="38">
        <v>315.96363056600001</v>
      </c>
      <c r="F7" s="37">
        <v>211.49913999999995</v>
      </c>
      <c r="G7" s="37">
        <f>F7</f>
        <v>211.49913999999995</v>
      </c>
      <c r="H7" s="39">
        <f>G7-F7</f>
        <v>0</v>
      </c>
      <c r="I7" s="40">
        <f>G7/F7-1</f>
        <v>0</v>
      </c>
    </row>
    <row r="8" spans="1:10" ht="15" customHeight="1">
      <c r="A8" s="27" t="s">
        <v>2</v>
      </c>
      <c r="B8" s="22" t="s">
        <v>3</v>
      </c>
      <c r="C8" s="19" t="s">
        <v>47</v>
      </c>
      <c r="D8" s="8">
        <v>17.573070000000001</v>
      </c>
      <c r="E8" s="30">
        <v>18.373070000000002</v>
      </c>
      <c r="F8" s="8">
        <v>13.0528</v>
      </c>
      <c r="G8" s="8">
        <f>D8</f>
        <v>17.573070000000001</v>
      </c>
      <c r="H8" s="11">
        <f>G8-F8</f>
        <v>4.5202700000000018</v>
      </c>
      <c r="I8" s="35">
        <f t="shared" ref="I8:I30" si="1">G8/F8-1</f>
        <v>0.34630653959303759</v>
      </c>
    </row>
    <row r="9" spans="1:10" ht="15" customHeight="1">
      <c r="A9" s="27" t="s">
        <v>4</v>
      </c>
      <c r="B9" s="22" t="s">
        <v>5</v>
      </c>
      <c r="C9" s="19" t="s">
        <v>47</v>
      </c>
      <c r="D9" s="8">
        <v>20.928549999999998</v>
      </c>
      <c r="E9" s="30">
        <v>20.928549999999998</v>
      </c>
      <c r="F9" s="8">
        <v>15.740550000000002</v>
      </c>
      <c r="G9" s="8">
        <f>F9</f>
        <v>15.740550000000002</v>
      </c>
      <c r="H9" s="11">
        <f t="shared" ref="H9:H30" si="2">G9-F9</f>
        <v>0</v>
      </c>
      <c r="I9" s="35">
        <f t="shared" si="1"/>
        <v>0</v>
      </c>
    </row>
    <row r="10" spans="1:10" ht="15" customHeight="1">
      <c r="A10" s="27" t="s">
        <v>6</v>
      </c>
      <c r="B10" s="22" t="s">
        <v>7</v>
      </c>
      <c r="C10" s="19" t="s">
        <v>47</v>
      </c>
      <c r="D10" s="8">
        <v>444.55322000000001</v>
      </c>
      <c r="E10" s="30">
        <v>474.55322000000001</v>
      </c>
      <c r="F10" s="8">
        <v>439.34332999999998</v>
      </c>
      <c r="G10" s="8">
        <f>F10</f>
        <v>439.34332999999998</v>
      </c>
      <c r="H10" s="11">
        <f t="shared" si="2"/>
        <v>0</v>
      </c>
      <c r="I10" s="35">
        <f t="shared" si="1"/>
        <v>0</v>
      </c>
    </row>
    <row r="11" spans="1:10" ht="15" customHeight="1">
      <c r="A11" s="27" t="s">
        <v>8</v>
      </c>
      <c r="B11" s="22" t="s">
        <v>9</v>
      </c>
      <c r="C11" s="19" t="s">
        <v>47</v>
      </c>
      <c r="D11" s="8">
        <v>65.382090000000005</v>
      </c>
      <c r="E11" s="30">
        <v>76.354600000000005</v>
      </c>
      <c r="F11" s="8">
        <v>75.026250000000005</v>
      </c>
      <c r="G11" s="8">
        <f>9.93*12</f>
        <v>119.16</v>
      </c>
      <c r="H11" s="11">
        <f t="shared" si="2"/>
        <v>44.133749999999992</v>
      </c>
      <c r="I11" s="35">
        <f t="shared" si="1"/>
        <v>0.588244114559904</v>
      </c>
    </row>
    <row r="12" spans="1:10" ht="15" customHeight="1">
      <c r="A12" s="27" t="s">
        <v>10</v>
      </c>
      <c r="B12" s="22" t="s">
        <v>11</v>
      </c>
      <c r="C12" s="19" t="s">
        <v>47</v>
      </c>
      <c r="D12" s="8">
        <v>152.01392999999999</v>
      </c>
      <c r="E12" s="30">
        <v>158.82601940000004</v>
      </c>
      <c r="F12" s="8">
        <v>151.77548000000002</v>
      </c>
      <c r="G12" s="8">
        <f>F12</f>
        <v>151.77548000000002</v>
      </c>
      <c r="H12" s="11">
        <f t="shared" si="2"/>
        <v>0</v>
      </c>
      <c r="I12" s="35">
        <f t="shared" si="1"/>
        <v>0</v>
      </c>
    </row>
    <row r="13" spans="1:10" ht="28.5" customHeight="1">
      <c r="A13" s="27" t="s">
        <v>12</v>
      </c>
      <c r="B13" s="22" t="s">
        <v>13</v>
      </c>
      <c r="C13" s="19" t="s">
        <v>47</v>
      </c>
      <c r="D13" s="8">
        <v>45.039969999999997</v>
      </c>
      <c r="E13" s="30">
        <v>45.039969999999997</v>
      </c>
      <c r="F13" s="8">
        <v>70.082160000000002</v>
      </c>
      <c r="G13" s="8">
        <v>64.510000000000005</v>
      </c>
      <c r="H13" s="11">
        <f t="shared" si="2"/>
        <v>-5.5721599999999967</v>
      </c>
      <c r="I13" s="35">
        <f t="shared" si="1"/>
        <v>-7.9508964906332746E-2</v>
      </c>
    </row>
    <row r="14" spans="1:10" ht="15" customHeight="1">
      <c r="A14" s="27" t="s">
        <v>14</v>
      </c>
      <c r="B14" s="22" t="s">
        <v>15</v>
      </c>
      <c r="C14" s="19" t="s">
        <v>47</v>
      </c>
      <c r="D14" s="8">
        <v>153.84309999999999</v>
      </c>
      <c r="E14" s="30">
        <v>153.84309999999999</v>
      </c>
      <c r="F14" s="8">
        <v>146.96252000000001</v>
      </c>
      <c r="G14" s="8">
        <f>F14</f>
        <v>146.96252000000001</v>
      </c>
      <c r="H14" s="11">
        <f t="shared" si="2"/>
        <v>0</v>
      </c>
      <c r="I14" s="35">
        <f t="shared" si="1"/>
        <v>0</v>
      </c>
    </row>
    <row r="15" spans="1:10" ht="15" customHeight="1">
      <c r="A15" s="27" t="s">
        <v>16</v>
      </c>
      <c r="B15" s="22" t="s">
        <v>17</v>
      </c>
      <c r="C15" s="19" t="s">
        <v>47</v>
      </c>
      <c r="D15" s="8">
        <v>157.56926000000001</v>
      </c>
      <c r="E15" s="30">
        <v>177.15497000000002</v>
      </c>
      <c r="F15" s="8">
        <v>149.96491</v>
      </c>
      <c r="G15" s="8">
        <f>F15</f>
        <v>149.96491</v>
      </c>
      <c r="H15" s="11">
        <f t="shared" si="2"/>
        <v>0</v>
      </c>
      <c r="I15" s="35">
        <f t="shared" si="1"/>
        <v>0</v>
      </c>
    </row>
    <row r="16" spans="1:10" ht="15" customHeight="1">
      <c r="A16" s="27" t="s">
        <v>18</v>
      </c>
      <c r="B16" s="22" t="s">
        <v>19</v>
      </c>
      <c r="C16" s="19" t="s">
        <v>47</v>
      </c>
      <c r="D16" s="8">
        <v>13.070889999999999</v>
      </c>
      <c r="E16" s="30">
        <v>13.070889999999999</v>
      </c>
      <c r="F16" s="8">
        <v>1.5</v>
      </c>
      <c r="G16" s="8">
        <v>5</v>
      </c>
      <c r="H16" s="11">
        <f t="shared" si="2"/>
        <v>3.5</v>
      </c>
      <c r="I16" s="35">
        <f t="shared" si="1"/>
        <v>2.3333333333333335</v>
      </c>
    </row>
    <row r="17" spans="1:10" ht="15" customHeight="1">
      <c r="A17" s="27" t="s">
        <v>20</v>
      </c>
      <c r="B17" s="22" t="s">
        <v>21</v>
      </c>
      <c r="C17" s="19" t="s">
        <v>47</v>
      </c>
      <c r="D17" s="8">
        <v>42.559799999999996</v>
      </c>
      <c r="E17" s="30">
        <v>49.720140000000001</v>
      </c>
      <c r="F17" s="8">
        <v>49.933779999999992</v>
      </c>
      <c r="G17" s="8">
        <v>49.933</v>
      </c>
      <c r="H17" s="11">
        <f t="shared" si="2"/>
        <v>-7.7999999999178726E-4</v>
      </c>
      <c r="I17" s="35">
        <f t="shared" si="1"/>
        <v>-1.5620688039064135E-5</v>
      </c>
    </row>
    <row r="18" spans="1:10" ht="15" customHeight="1">
      <c r="A18" s="27" t="s">
        <v>22</v>
      </c>
      <c r="B18" s="22" t="s">
        <v>23</v>
      </c>
      <c r="C18" s="19" t="s">
        <v>47</v>
      </c>
      <c r="D18" s="8">
        <v>25.291230000000002</v>
      </c>
      <c r="E18" s="30">
        <v>25.291230000000002</v>
      </c>
      <c r="F18" s="30">
        <v>21.168000000000003</v>
      </c>
      <c r="G18" s="30">
        <f>F18</f>
        <v>21.168000000000003</v>
      </c>
      <c r="H18" s="11">
        <f t="shared" si="2"/>
        <v>0</v>
      </c>
      <c r="I18" s="35">
        <f t="shared" si="1"/>
        <v>0</v>
      </c>
    </row>
    <row r="19" spans="1:10" ht="15" customHeight="1">
      <c r="A19" s="27" t="s">
        <v>24</v>
      </c>
      <c r="B19" s="22" t="s">
        <v>25</v>
      </c>
      <c r="C19" s="19" t="s">
        <v>47</v>
      </c>
      <c r="D19" s="8">
        <v>105.97495000000002</v>
      </c>
      <c r="E19" s="30">
        <v>105.97495000000002</v>
      </c>
      <c r="F19" s="8">
        <v>320.78235999999993</v>
      </c>
      <c r="G19" s="8">
        <f>F19-200</f>
        <v>120.78235999999993</v>
      </c>
      <c r="H19" s="11">
        <f t="shared" si="2"/>
        <v>-200</v>
      </c>
      <c r="I19" s="35">
        <f t="shared" si="1"/>
        <v>-0.62347567989711172</v>
      </c>
    </row>
    <row r="20" spans="1:10" ht="15" customHeight="1">
      <c r="A20" s="27" t="s">
        <v>26</v>
      </c>
      <c r="B20" s="22" t="s">
        <v>27</v>
      </c>
      <c r="C20" s="19" t="s">
        <v>47</v>
      </c>
      <c r="D20" s="8">
        <v>26.181419999999999</v>
      </c>
      <c r="E20" s="30">
        <v>26.181419999999999</v>
      </c>
      <c r="F20" s="8">
        <v>28.921360000000004</v>
      </c>
      <c r="G20" s="8">
        <f>F20</f>
        <v>28.921360000000004</v>
      </c>
      <c r="H20" s="11">
        <f t="shared" si="2"/>
        <v>0</v>
      </c>
      <c r="I20" s="35">
        <f t="shared" si="1"/>
        <v>0</v>
      </c>
    </row>
    <row r="21" spans="1:10" ht="15" customHeight="1">
      <c r="A21" s="27" t="s">
        <v>28</v>
      </c>
      <c r="B21" s="22" t="s">
        <v>29</v>
      </c>
      <c r="C21" s="19" t="s">
        <v>47</v>
      </c>
      <c r="D21" s="8">
        <v>390.96569</v>
      </c>
      <c r="E21" s="30">
        <v>400.56569000000002</v>
      </c>
      <c r="F21" s="8">
        <v>412.31648999999993</v>
      </c>
      <c r="G21" s="8">
        <f>F21</f>
        <v>412.31648999999993</v>
      </c>
      <c r="H21" s="11">
        <f t="shared" si="2"/>
        <v>0</v>
      </c>
      <c r="I21" s="35">
        <f t="shared" si="1"/>
        <v>0</v>
      </c>
    </row>
    <row r="22" spans="1:10" ht="15" customHeight="1">
      <c r="A22" s="27" t="s">
        <v>30</v>
      </c>
      <c r="B22" s="22" t="s">
        <v>51</v>
      </c>
      <c r="C22" s="19" t="s">
        <v>47</v>
      </c>
      <c r="D22" s="8">
        <v>276.80704000000009</v>
      </c>
      <c r="E22" s="30">
        <v>306.58904000000001</v>
      </c>
      <c r="F22" s="8">
        <v>324.81046999999995</v>
      </c>
      <c r="G22" s="8">
        <f>F22</f>
        <v>324.81046999999995</v>
      </c>
      <c r="H22" s="11">
        <f t="shared" si="2"/>
        <v>0</v>
      </c>
      <c r="I22" s="35">
        <f t="shared" si="1"/>
        <v>0</v>
      </c>
    </row>
    <row r="23" spans="1:10" ht="15" customHeight="1">
      <c r="A23" s="27" t="s">
        <v>31</v>
      </c>
      <c r="B23" s="22" t="s">
        <v>32</v>
      </c>
      <c r="C23" s="19" t="s">
        <v>47</v>
      </c>
      <c r="D23" s="8">
        <v>81.16001</v>
      </c>
      <c r="E23" s="30">
        <v>87.458776</v>
      </c>
      <c r="F23" s="8">
        <v>85.993179999999995</v>
      </c>
      <c r="G23" s="8">
        <f>F23</f>
        <v>85.993179999999995</v>
      </c>
      <c r="H23" s="11">
        <f t="shared" si="2"/>
        <v>0</v>
      </c>
      <c r="I23" s="35">
        <f t="shared" si="1"/>
        <v>0</v>
      </c>
    </row>
    <row r="24" spans="1:10" ht="15" customHeight="1">
      <c r="A24" s="27" t="s">
        <v>33</v>
      </c>
      <c r="B24" s="22" t="s">
        <v>34</v>
      </c>
      <c r="C24" s="19" t="s">
        <v>47</v>
      </c>
      <c r="D24" s="8">
        <v>20.666339999999998</v>
      </c>
      <c r="E24" s="30">
        <v>20.666339999999998</v>
      </c>
      <c r="F24" s="8">
        <v>7.8460300000000007</v>
      </c>
      <c r="G24" s="30">
        <v>7.8460000000000001</v>
      </c>
      <c r="H24" s="11">
        <f t="shared" si="2"/>
        <v>-3.0000000000640625E-5</v>
      </c>
      <c r="I24" s="35">
        <f t="shared" si="1"/>
        <v>-3.8235897645844119E-6</v>
      </c>
    </row>
    <row r="25" spans="1:10" ht="15" customHeight="1">
      <c r="A25" s="27" t="s">
        <v>35</v>
      </c>
      <c r="B25" s="23" t="s">
        <v>36</v>
      </c>
      <c r="C25" s="19" t="s">
        <v>47</v>
      </c>
      <c r="D25" s="5"/>
      <c r="E25" s="7"/>
      <c r="F25" s="5"/>
      <c r="G25" s="5"/>
      <c r="H25" s="11">
        <f t="shared" si="2"/>
        <v>0</v>
      </c>
      <c r="I25" s="35"/>
    </row>
    <row r="26" spans="1:10" ht="15" customHeight="1">
      <c r="A26" s="27" t="s">
        <v>37</v>
      </c>
      <c r="B26" s="23" t="s">
        <v>39</v>
      </c>
      <c r="C26" s="19" t="s">
        <v>47</v>
      </c>
      <c r="D26" s="9">
        <v>49.8</v>
      </c>
      <c r="E26" s="12">
        <v>35</v>
      </c>
      <c r="F26" s="9">
        <v>31.034999999999997</v>
      </c>
      <c r="G26" s="12">
        <v>30</v>
      </c>
      <c r="H26" s="11">
        <f t="shared" si="2"/>
        <v>-1.0349999999999966</v>
      </c>
      <c r="I26" s="35">
        <f t="shared" si="1"/>
        <v>-3.3349444175930332E-2</v>
      </c>
    </row>
    <row r="27" spans="1:10" ht="15" customHeight="1">
      <c r="A27" s="27" t="s">
        <v>38</v>
      </c>
      <c r="B27" s="24" t="s">
        <v>41</v>
      </c>
      <c r="C27" s="19" t="s">
        <v>47</v>
      </c>
      <c r="D27" s="9">
        <v>43.29768</v>
      </c>
      <c r="E27" s="12">
        <v>47.29768</v>
      </c>
      <c r="F27" s="9">
        <v>44.151810000000005</v>
      </c>
      <c r="G27" s="12">
        <v>46.798000000000002</v>
      </c>
      <c r="H27" s="11">
        <f t="shared" si="2"/>
        <v>2.6461899999999972</v>
      </c>
      <c r="I27" s="35">
        <f t="shared" si="1"/>
        <v>5.9933896254762864E-2</v>
      </c>
    </row>
    <row r="28" spans="1:10" ht="15.75" customHeight="1">
      <c r="A28" s="27" t="s">
        <v>40</v>
      </c>
      <c r="B28" s="24" t="s">
        <v>55</v>
      </c>
      <c r="C28" s="19" t="s">
        <v>47</v>
      </c>
      <c r="D28" s="12">
        <v>69.73142</v>
      </c>
      <c r="E28" s="12">
        <v>69.73142</v>
      </c>
      <c r="F28" s="12">
        <v>74.909750000000003</v>
      </c>
      <c r="G28" s="12">
        <f>F28</f>
        <v>74.909750000000003</v>
      </c>
      <c r="H28" s="11">
        <f t="shared" si="2"/>
        <v>0</v>
      </c>
      <c r="I28" s="35">
        <f t="shared" si="1"/>
        <v>0</v>
      </c>
    </row>
    <row r="29" spans="1:10" ht="15" customHeight="1" outlineLevel="1">
      <c r="A29" s="27" t="s">
        <v>42</v>
      </c>
      <c r="B29" s="24" t="s">
        <v>56</v>
      </c>
      <c r="C29" s="19" t="s">
        <v>47</v>
      </c>
      <c r="D29" s="12">
        <v>401.27713</v>
      </c>
      <c r="E29" s="12">
        <v>401.27713</v>
      </c>
      <c r="F29" s="12">
        <v>354.19509000000005</v>
      </c>
      <c r="G29" s="12">
        <f>[1]Разходи!$H$51</f>
        <v>290</v>
      </c>
      <c r="H29" s="11">
        <f t="shared" si="2"/>
        <v>-64.19509000000005</v>
      </c>
      <c r="I29" s="35">
        <f t="shared" si="1"/>
        <v>-0.18124217927470432</v>
      </c>
    </row>
    <row r="30" spans="1:10" ht="15" customHeight="1" thickBot="1">
      <c r="A30" s="27" t="s">
        <v>43</v>
      </c>
      <c r="B30" s="25" t="s">
        <v>50</v>
      </c>
      <c r="C30" s="20" t="s">
        <v>47</v>
      </c>
      <c r="D30" s="15">
        <v>25.252749999999942</v>
      </c>
      <c r="E30" s="33">
        <v>31.959949999999942</v>
      </c>
      <c r="F30" s="15">
        <v>74.87</v>
      </c>
      <c r="G30" s="15">
        <f>F30</f>
        <v>74.87</v>
      </c>
      <c r="H30" s="16">
        <f t="shared" si="2"/>
        <v>0</v>
      </c>
      <c r="I30" s="41">
        <f t="shared" si="1"/>
        <v>0</v>
      </c>
    </row>
    <row r="31" spans="1:10">
      <c r="F31" s="28"/>
      <c r="G31" s="29"/>
    </row>
    <row r="32" spans="1:10" ht="45" customHeight="1">
      <c r="A32" s="51"/>
      <c r="B32" s="52"/>
      <c r="C32" s="52"/>
      <c r="D32" s="52"/>
      <c r="E32" s="52"/>
      <c r="F32" s="52"/>
      <c r="G32" s="52"/>
      <c r="H32" s="52"/>
      <c r="I32" s="52"/>
      <c r="J32" s="13"/>
    </row>
    <row r="33" spans="1:9" ht="15" customHeight="1">
      <c r="A33" s="53" t="s">
        <v>67</v>
      </c>
      <c r="B33" s="54"/>
      <c r="C33" s="54"/>
      <c r="D33" s="54"/>
      <c r="E33" s="54"/>
      <c r="F33" s="54"/>
      <c r="G33" s="54"/>
      <c r="H33" s="54"/>
      <c r="I33" s="54"/>
    </row>
    <row r="34" spans="1:9" ht="27.75" customHeight="1">
      <c r="A34" s="6" t="s">
        <v>48</v>
      </c>
      <c r="B34" s="42" t="s">
        <v>72</v>
      </c>
      <c r="C34" s="43"/>
      <c r="D34" s="43"/>
      <c r="E34" s="43"/>
      <c r="F34" s="43"/>
      <c r="G34" s="43"/>
      <c r="H34" s="43"/>
      <c r="I34" s="44"/>
    </row>
    <row r="35" spans="1:9" ht="36" customHeight="1">
      <c r="A35" s="6" t="s">
        <v>49</v>
      </c>
      <c r="B35" s="42" t="s">
        <v>73</v>
      </c>
      <c r="C35" s="43"/>
      <c r="D35" s="43"/>
      <c r="E35" s="43"/>
      <c r="F35" s="43"/>
      <c r="G35" s="43"/>
      <c r="H35" s="43"/>
      <c r="I35" s="44"/>
    </row>
    <row r="36" spans="1:9" ht="31.5" customHeight="1">
      <c r="A36" s="6" t="s">
        <v>65</v>
      </c>
      <c r="B36" s="42" t="s">
        <v>66</v>
      </c>
      <c r="C36" s="43"/>
      <c r="D36" s="43"/>
      <c r="E36" s="43"/>
      <c r="F36" s="43"/>
      <c r="G36" s="43"/>
      <c r="H36" s="43"/>
      <c r="I36" s="44"/>
    </row>
    <row r="37" spans="1:9" ht="33.75" customHeight="1">
      <c r="A37" s="6" t="s">
        <v>68</v>
      </c>
      <c r="B37" s="42" t="s">
        <v>74</v>
      </c>
      <c r="C37" s="43"/>
      <c r="D37" s="43"/>
      <c r="E37" s="43"/>
      <c r="F37" s="43"/>
      <c r="G37" s="43"/>
      <c r="H37" s="43"/>
      <c r="I37" s="44"/>
    </row>
    <row r="38" spans="1:9" ht="48" customHeight="1">
      <c r="A38" s="6" t="s">
        <v>75</v>
      </c>
      <c r="B38" s="42" t="s">
        <v>76</v>
      </c>
      <c r="C38" s="43"/>
      <c r="D38" s="43"/>
      <c r="E38" s="43"/>
      <c r="F38" s="43"/>
      <c r="G38" s="43"/>
      <c r="H38" s="43"/>
      <c r="I38" s="44"/>
    </row>
    <row r="40" spans="1:9">
      <c r="B40" t="s">
        <v>70</v>
      </c>
    </row>
    <row r="41" spans="1:9">
      <c r="B41" t="s">
        <v>71</v>
      </c>
    </row>
    <row r="43" spans="1:9">
      <c r="B43" t="s">
        <v>59</v>
      </c>
      <c r="G43" t="s">
        <v>60</v>
      </c>
    </row>
    <row r="44" spans="1:9">
      <c r="B44" t="s">
        <v>61</v>
      </c>
      <c r="H44" t="s">
        <v>69</v>
      </c>
    </row>
  </sheetData>
  <mergeCells count="17">
    <mergeCell ref="B2:I2"/>
    <mergeCell ref="F3:F4"/>
    <mergeCell ref="E3:E4"/>
    <mergeCell ref="G3:G4"/>
    <mergeCell ref="I3:I4"/>
    <mergeCell ref="D3:D4"/>
    <mergeCell ref="B38:I38"/>
    <mergeCell ref="A3:A4"/>
    <mergeCell ref="B3:B4"/>
    <mergeCell ref="C3:C4"/>
    <mergeCell ref="H3:H4"/>
    <mergeCell ref="B35:I35"/>
    <mergeCell ref="B36:I36"/>
    <mergeCell ref="A32:I32"/>
    <mergeCell ref="A33:I33"/>
    <mergeCell ref="B34:I34"/>
    <mergeCell ref="B37:I3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Разходи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2015-04-01T06:25:14Z</dcterms:modified>
</cp:coreProperties>
</file>